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hboderips-my.sharepoint.com/personal/info_ehboderips_nl/Documents/Jaarvergadering/2021/"/>
    </mc:Choice>
  </mc:AlternateContent>
  <xr:revisionPtr revIDLastSave="1" documentId="8_{0110112D-67E0-4F9E-BB65-EE0BCCD9BE9A}" xr6:coauthVersionLast="47" xr6:coauthVersionMax="47" xr10:uidLastSave="{D48A5434-766F-44F5-ACCC-66AB45FF2063}"/>
  <bookViews>
    <workbookView xWindow="-108" yWindow="-108" windowWidth="23256" windowHeight="12576" xr2:uid="{6A8EDF87-1696-48D0-BA13-72E251FF0C66}"/>
  </bookViews>
  <sheets>
    <sheet name="Blad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D48" i="1"/>
  <c r="D46" i="1"/>
  <c r="D50" i="1" s="1"/>
  <c r="D51" i="1" s="1"/>
  <c r="D37" i="1"/>
  <c r="D36" i="1"/>
  <c r="D35" i="1"/>
  <c r="D34" i="1"/>
  <c r="D33" i="1"/>
  <c r="D38" i="1" s="1"/>
  <c r="D29" i="1"/>
  <c r="D28" i="1"/>
  <c r="D27" i="1"/>
  <c r="D23" i="1"/>
  <c r="D22" i="1"/>
  <c r="D21" i="1"/>
  <c r="D20" i="1"/>
  <c r="D19" i="1"/>
  <c r="D18" i="1"/>
  <c r="D17" i="1"/>
  <c r="D16" i="1"/>
  <c r="D24" i="1" s="1"/>
  <c r="D12" i="1"/>
  <c r="D11" i="1"/>
  <c r="D10" i="1"/>
  <c r="D9" i="1"/>
  <c r="D8" i="1"/>
  <c r="D7" i="1"/>
  <c r="D6" i="1"/>
  <c r="D5" i="1"/>
  <c r="D4" i="1"/>
  <c r="D13" i="1" l="1"/>
  <c r="D40" i="1" s="1"/>
  <c r="D30" i="1"/>
  <c r="D41" i="1"/>
  <c r="D43" i="1" s="1"/>
</calcChain>
</file>

<file path=xl/sharedStrings.xml><?xml version="1.0" encoding="utf-8"?>
<sst xmlns="http://schemas.openxmlformats.org/spreadsheetml/2006/main" count="44" uniqueCount="44">
  <si>
    <t>Jaarverslag</t>
  </si>
  <si>
    <t xml:space="preserve"> </t>
  </si>
  <si>
    <t>Inkomsten</t>
  </si>
  <si>
    <t>Contributies</t>
  </si>
  <si>
    <t>Giften</t>
  </si>
  <si>
    <t>Donateursactie</t>
  </si>
  <si>
    <t>Aktie verbandkoffer</t>
  </si>
  <si>
    <t>Verkoop verbandmiddelen</t>
  </si>
  <si>
    <t>Subsidie EHBO gemeente</t>
  </si>
  <si>
    <t>Subsidie AED gemeente</t>
  </si>
  <si>
    <t>Herhaling AED - Reanimatie</t>
  </si>
  <si>
    <t>evenementen</t>
  </si>
  <si>
    <t>Totaal inkomsten:</t>
  </si>
  <si>
    <t>Organisatie</t>
  </si>
  <si>
    <t>Organisatiekosten</t>
  </si>
  <si>
    <t>Attenties</t>
  </si>
  <si>
    <t>D'n Eik huur</t>
  </si>
  <si>
    <t>D'n Eik partycentrum</t>
  </si>
  <si>
    <t>Bankkosten</t>
  </si>
  <si>
    <t>Kruispost</t>
  </si>
  <si>
    <t>Betaalde contributie</t>
  </si>
  <si>
    <t>Diversen</t>
  </si>
  <si>
    <t>Totaal organisatie:</t>
  </si>
  <si>
    <t>Materiaalkosten</t>
  </si>
  <si>
    <t>Kosten oefenpop</t>
  </si>
  <si>
    <t>AED/reanimatiekosten</t>
  </si>
  <si>
    <t>Verbandmateriaal</t>
  </si>
  <si>
    <t>Totaal materiaalkosten:</t>
  </si>
  <si>
    <t>Cursuskosten</t>
  </si>
  <si>
    <t>Cursus EHBO</t>
  </si>
  <si>
    <t>Activiteiten</t>
  </si>
  <si>
    <t>Oefenavond</t>
  </si>
  <si>
    <t>Lotuskosten</t>
  </si>
  <si>
    <t>Kaderkosten</t>
  </si>
  <si>
    <t>Totaal cursuskosten:</t>
  </si>
  <si>
    <t>Totaal opbrengsten</t>
  </si>
  <si>
    <t>Totaal kosten</t>
  </si>
  <si>
    <t>Rente spaarrekening</t>
  </si>
  <si>
    <t>Resultaat</t>
  </si>
  <si>
    <t>Bank</t>
  </si>
  <si>
    <t>Spaarrekening</t>
  </si>
  <si>
    <t>Kas</t>
  </si>
  <si>
    <t>Vermogen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</si>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</sst>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_-;[Red]&quot;€&quot;\ #,##0.00\-"/>
    <numFmt numFmtId="165" formatCode="&quot;€&quot;\ #,##0.00;[Red]&quot;€&quot;\ #,##0.00"/>
  </numFmts>
  <fonts count="6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36"/>
      <name val="Arial"/>
    </font>
    <font>
      <b/>
      <sz val="10"/>
      <name val="Arial"/>
      <family val="2"/>
    </font>
    <font>
      <u/>
      <sz val="10"/>
      <name val="Arial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4" xfId="0" applyBorder="1" applyAlignment="1">
      <alignment horizontal="left"/>
    </xf>
    <xf numFmtId="164" fontId="0" fillId="0" borderId="5" xfId="0" applyNumberForma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8" xfId="0" applyNumberFormat="1" applyBorder="1"/>
    <xf numFmtId="164" fontId="0" fillId="0" borderId="9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12" xfId="0" applyNumberFormat="1" applyBorder="1"/>
    <xf numFmtId="0" fontId="4" fillId="0" borderId="1" xfId="0" applyFont="1" applyBorder="1"/>
    <xf numFmtId="0" fontId="0" fillId="0" borderId="2" xfId="0" applyBorder="1"/>
    <xf numFmtId="164" fontId="5" fillId="0" borderId="5" xfId="0" applyNumberFormat="1" applyFont="1" applyBorder="1"/>
    <xf numFmtId="164" fontId="0" fillId="0" borderId="0" xfId="0" applyNumberFormat="1"/>
    <xf numFmtId="0" fontId="0" fillId="0" borderId="13" xfId="0" applyBorder="1" applyAlignment="1">
      <alignment horizontal="left"/>
    </xf>
    <xf numFmtId="164" fontId="0" fillId="0" borderId="14" xfId="0" applyNumberFormat="1" applyBorder="1"/>
    <xf numFmtId="0" fontId="4" fillId="0" borderId="5" xfId="0" applyFont="1" applyBorder="1" applyAlignment="1">
      <alignment horizontal="left"/>
    </xf>
    <xf numFmtId="0" fontId="0" fillId="0" borderId="5" xfId="0" applyBorder="1"/>
    <xf numFmtId="0" fontId="4" fillId="0" borderId="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16" xfId="0" applyBorder="1"/>
    <xf numFmtId="164" fontId="0" fillId="0" borderId="17" xfId="0" applyNumberFormat="1" applyBorder="1"/>
    <xf numFmtId="0" fontId="3" fillId="0" borderId="18" xfId="0" applyFont="1" applyBorder="1"/>
    <xf numFmtId="0" fontId="3" fillId="0" borderId="19" xfId="0" applyFont="1" applyBorder="1"/>
    <xf numFmtId="0" fontId="0" fillId="0" borderId="19" xfId="0" applyBorder="1"/>
    <xf numFmtId="164" fontId="0" fillId="0" borderId="20" xfId="0" applyNumberFormat="1" applyBorder="1"/>
    <xf numFmtId="165" fontId="0" fillId="0" borderId="20" xfId="0" applyNumberFormat="1" applyBorder="1"/>
    <xf numFmtId="0" fontId="3" fillId="0" borderId="21" xfId="0" applyFont="1" applyBorder="1"/>
    <xf numFmtId="0" fontId="0" fillId="0" borderId="22" xfId="0" applyBorder="1"/>
    <xf numFmtId="164" fontId="0" fillId="0" borderId="23" xfId="0" applyNumberFormat="1" applyBorder="1"/>
    <xf numFmtId="14" fontId="0" fillId="0" borderId="0" xfId="0" applyNumberFormat="1"/>
    <xf numFmtId="0" fontId="0" fillId="0" borderId="15" xfId="0" applyBorder="1"/>
    <xf numFmtId="164" fontId="0" fillId="0" borderId="16" xfId="0" applyNumberFormat="1" applyBorder="1"/>
    <xf numFmtId="0" fontId="0" fillId="0" borderId="18" xfId="0" applyBorder="1"/>
    <xf numFmtId="164" fontId="0" fillId="0" borderId="19" xfId="0" applyNumberFormat="1" applyBorder="1"/>
    <xf numFmtId="0" fontId="0" fillId="0" borderId="21" xfId="0" applyBorder="1"/>
    <xf numFmtId="164" fontId="0" fillId="0" borderId="22" xfId="0" applyNumberFormat="1" applyBorder="1"/>
    <xf numFmtId="0" fontId="3" fillId="0" borderId="24" xfId="0" applyFont="1" applyBorder="1"/>
    <xf numFmtId="8" fontId="0" fillId="0" borderId="0" xfId="0" applyNumberForma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0</xdr:row>
      <xdr:rowOff>30480</xdr:rowOff>
    </xdr:from>
    <xdr:to>
      <xdr:col>4</xdr:col>
      <xdr:colOff>53340</xdr:colOff>
      <xdr:row>1</xdr:row>
      <xdr:rowOff>1165860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8FA81-33F3-41DD-85FF-E7D4C5F7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0480"/>
          <a:ext cx="128016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fo_ehboderips_nl/Documents/Financi&#235;n/2021/Jaarverslag%20EHBO%20origine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n"/>
      <sheetName val="Kruispost"/>
      <sheetName val="kas"/>
      <sheetName val="Januari"/>
      <sheetName val="Februari"/>
      <sheetName val="Maart"/>
      <sheetName val="April"/>
      <sheetName val="Mei"/>
      <sheetName val="Juni"/>
      <sheetName val="Juli"/>
      <sheetName val="Augustus"/>
      <sheetName val="September"/>
      <sheetName val="Oktober"/>
      <sheetName val="November"/>
      <sheetName val="December"/>
    </sheetNames>
    <sheetDataSet>
      <sheetData sheetId="0"/>
      <sheetData sheetId="1"/>
      <sheetData sheetId="2">
        <row r="1">
          <cell r="I1">
            <v>429.7</v>
          </cell>
        </row>
        <row r="57">
          <cell r="D57">
            <v>0</v>
          </cell>
          <cell r="E57">
            <v>100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40</v>
          </cell>
          <cell r="L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</sheetData>
      <sheetData sheetId="3">
        <row r="56">
          <cell r="D56">
            <v>0</v>
          </cell>
          <cell r="E56">
            <v>-53.5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-22.98</v>
          </cell>
          <cell r="O56">
            <v>0</v>
          </cell>
          <cell r="P56">
            <v>0</v>
          </cell>
          <cell r="Q56">
            <v>0</v>
          </cell>
          <cell r="R56">
            <v>-11.58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4"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-21.77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31.25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5"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-21.77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6"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-21.77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7">
        <row r="56">
          <cell r="D56">
            <v>0</v>
          </cell>
          <cell r="E56">
            <v>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-58.069999999999993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8">
        <row r="56">
          <cell r="D56">
            <v>0</v>
          </cell>
          <cell r="E56">
            <v>0</v>
          </cell>
          <cell r="F56">
            <v>365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-21.77</v>
          </cell>
          <cell r="O56">
            <v>-17.95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-139.5</v>
          </cell>
          <cell r="U56">
            <v>-39.799999999999997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9">
        <row r="56">
          <cell r="D56">
            <v>0</v>
          </cell>
          <cell r="E56">
            <v>0</v>
          </cell>
          <cell r="F56">
            <v>7.5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-21.77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10"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-171.27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11">
        <row r="56">
          <cell r="D56">
            <v>260</v>
          </cell>
          <cell r="E56">
            <v>40</v>
          </cell>
          <cell r="F56">
            <v>0</v>
          </cell>
          <cell r="G56">
            <v>0</v>
          </cell>
          <cell r="H56">
            <v>0</v>
          </cell>
          <cell r="I56">
            <v>653.25</v>
          </cell>
          <cell r="J56">
            <v>0</v>
          </cell>
          <cell r="K56">
            <v>0</v>
          </cell>
          <cell r="L56">
            <v>0</v>
          </cell>
          <cell r="N56">
            <v>-768.27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-189.75</v>
          </cell>
          <cell r="X56">
            <v>0</v>
          </cell>
          <cell r="Y56">
            <v>-438.21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-50</v>
          </cell>
          <cell r="AG56">
            <v>0</v>
          </cell>
        </row>
      </sheetData>
      <sheetData sheetId="12">
        <row r="56">
          <cell r="D56">
            <v>400</v>
          </cell>
          <cell r="E56">
            <v>0</v>
          </cell>
          <cell r="F56">
            <v>0</v>
          </cell>
          <cell r="G56">
            <v>281.95</v>
          </cell>
          <cell r="H56">
            <v>0</v>
          </cell>
          <cell r="I56">
            <v>327</v>
          </cell>
          <cell r="J56">
            <v>0</v>
          </cell>
          <cell r="K56">
            <v>0</v>
          </cell>
          <cell r="L56">
            <v>0</v>
          </cell>
          <cell r="N56">
            <v>-14.52</v>
          </cell>
          <cell r="O56">
            <v>-215</v>
          </cell>
          <cell r="P56">
            <v>-7.5</v>
          </cell>
          <cell r="Q56">
            <v>-268.45</v>
          </cell>
          <cell r="R56">
            <v>-25.21</v>
          </cell>
          <cell r="S56">
            <v>0</v>
          </cell>
          <cell r="T56">
            <v>0</v>
          </cell>
          <cell r="U56">
            <v>-29.45</v>
          </cell>
          <cell r="X56">
            <v>0</v>
          </cell>
          <cell r="Y56">
            <v>-111.18</v>
          </cell>
          <cell r="Z56">
            <v>-365.42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  <sheetData sheetId="13">
        <row r="56">
          <cell r="D56">
            <v>0</v>
          </cell>
          <cell r="E56">
            <v>301.23</v>
          </cell>
          <cell r="F56">
            <v>0</v>
          </cell>
          <cell r="G56">
            <v>1468.79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N56">
            <v>-188.94</v>
          </cell>
          <cell r="O56">
            <v>0</v>
          </cell>
          <cell r="P56">
            <v>0</v>
          </cell>
          <cell r="Q56">
            <v>-28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-706.42000000000007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-351.09</v>
          </cell>
        </row>
      </sheetData>
      <sheetData sheetId="14">
        <row r="1">
          <cell r="I1">
            <v>1730.6100000000006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43.66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112.5</v>
          </cell>
          <cell r="N56">
            <v>-180.29</v>
          </cell>
          <cell r="O56">
            <v>0</v>
          </cell>
          <cell r="P56">
            <v>0</v>
          </cell>
          <cell r="Q56">
            <v>0</v>
          </cell>
          <cell r="R56">
            <v>-11.6</v>
          </cell>
          <cell r="S56">
            <v>0</v>
          </cell>
          <cell r="T56">
            <v>0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0F057-E0F9-485D-B374-B363BBE9C181}">
  <dimension ref="A1:E51"/>
  <sheetViews>
    <sheetView tabSelected="1" topLeftCell="A27" workbookViewId="0">
      <selection activeCell="F2" sqref="F2"/>
    </sheetView>
  </sheetViews>
  <sheetFormatPr defaultRowHeight="14.4" x14ac:dyDescent="0.3"/>
  <cols>
    <col min="1" max="1" width="22" customWidth="1"/>
    <col min="3" max="3" width="12.6640625" customWidth="1"/>
    <col min="4" max="4" width="18" customWidth="1"/>
    <col min="5" max="5" width="14.33203125" customWidth="1"/>
  </cols>
  <sheetData>
    <row r="1" spans="1:5" ht="24.6" x14ac:dyDescent="0.4">
      <c r="A1" s="1" t="s">
        <v>0</v>
      </c>
      <c r="C1" s="2">
        <v>2021</v>
      </c>
      <c r="E1" t="s">
        <v>1</v>
      </c>
    </row>
    <row r="2" spans="1:5" ht="135" customHeight="1" thickBot="1" x14ac:dyDescent="0.75">
      <c r="A2" s="3"/>
      <c r="B2" s="3"/>
      <c r="C2" s="3"/>
      <c r="D2" s="3"/>
      <c r="E2" s="3"/>
    </row>
    <row r="3" spans="1:5" ht="15" thickBot="1" x14ac:dyDescent="0.35">
      <c r="A3" s="44" t="s">
        <v>2</v>
      </c>
      <c r="B3" s="45"/>
    </row>
    <row r="4" spans="1:5" ht="15" thickBot="1" x14ac:dyDescent="0.35">
      <c r="A4" s="46" t="s">
        <v>3</v>
      </c>
      <c r="B4" s="47"/>
      <c r="D4" s="5">
        <f>[1]kas!D57+[1]Januari!D56+[1]Februari!D56+[1]Maart!D56+[1]April!D56+[1]Mei!D56+[1]Juni!D56+[1]Juli!D56+[1]Augustus!D56+[1]September!D56+[1]Oktober!D56+[1]November!D56+[1]December!D56</f>
        <v>660</v>
      </c>
    </row>
    <row r="5" spans="1:5" x14ac:dyDescent="0.3">
      <c r="A5" s="42" t="s">
        <v>4</v>
      </c>
      <c r="B5" s="43"/>
      <c r="D5" s="8">
        <f>[1]kas!E57+[1]Januari!E56+[1]Februari!E56+[1]Maart!E56+[1]April!E56+[1]Mei!E56+[1]Juni!E56+[1]Juli!E56+[1]Augustus!E56+[1]September!E56+[1]Oktober!E56+[1]November!E56+[1]December!E56</f>
        <v>412.73</v>
      </c>
    </row>
    <row r="6" spans="1:5" x14ac:dyDescent="0.3">
      <c r="A6" s="42" t="s">
        <v>5</v>
      </c>
      <c r="B6" s="43"/>
      <c r="D6" s="9">
        <f>[1]kas!F57+[1]Januari!F56+[1]Februari!F56+[1]Maart!F56+[1]April!F56+[1]Mei!F56+[1]Juni!F56+[1]Juli!F56+[1]Augustus!F56+[1]September!F56+[1]Oktober!F56+[1]November!F56+[1]December!F56</f>
        <v>372.5</v>
      </c>
    </row>
    <row r="7" spans="1:5" x14ac:dyDescent="0.3">
      <c r="A7" s="42" t="s">
        <v>6</v>
      </c>
      <c r="B7" s="43"/>
      <c r="D7" s="9">
        <f>[1]kas!G57+[1]Januari!G56+[1]Februari!G56+[1]Maart!G56+[1]April!G56+[1]Mei!G56+[1]Juni!G56+[1]Juli!G56+[1]Augustus!G56+[1]September!G56+[1]Oktober!G56+[1]November!G56+[1]December!G56</f>
        <v>1794.4</v>
      </c>
    </row>
    <row r="8" spans="1:5" x14ac:dyDescent="0.3">
      <c r="A8" s="42" t="s">
        <v>7</v>
      </c>
      <c r="B8" s="43"/>
      <c r="D8" s="9">
        <f>[1]kas!H57+[1]Januari!H56+[1]Februari!H56+[1]Maart!H56+[1]April!H56+[1]Mei!H56+[1]Juni!H56+[1]Juli!H56+[1]Augustus!H56+[1]September!H56+[1]Oktober!H56+[1]November!H56+[1]December!H56</f>
        <v>0</v>
      </c>
    </row>
    <row r="9" spans="1:5" x14ac:dyDescent="0.3">
      <c r="A9" s="42" t="s">
        <v>8</v>
      </c>
      <c r="B9" s="43"/>
      <c r="D9" s="9">
        <f>[1]kas!I57+[1]Januari!I56+[1]Februari!I56+[1]Maart!I56+[1]April!I56+[1]Mei!I56+[1]Juni!I56+[1]Juli!I56+[1]Augustus!I56+[1]September!I56+[1]Oktober!I56+[1]November!I56+[1]December!I56</f>
        <v>980.25</v>
      </c>
    </row>
    <row r="10" spans="1:5" x14ac:dyDescent="0.3">
      <c r="A10" s="42" t="s">
        <v>9</v>
      </c>
      <c r="B10" s="43"/>
      <c r="D10" s="9">
        <f>[1]kas!J57+[1]Januari!J56+[1]Februari!J56+[1]Maart!J56+[1]April!J56+[1]Mei!J56+[1]Juni!J56+[1]Juli!J56+[1]Augustus!J56+[1]September!J56+[1]Oktober!J56+[1]November!J56+[1]December!J56</f>
        <v>0</v>
      </c>
    </row>
    <row r="11" spans="1:5" x14ac:dyDescent="0.3">
      <c r="A11" s="42" t="s">
        <v>10</v>
      </c>
      <c r="B11" s="43"/>
      <c r="D11" s="9">
        <f>[1]kas!K57+[1]Januari!K56+[1]Februari!K56+[1]Maart!K56+[1]April!K56+[1]Mei!K56+[1]Juni!K56+[1]Juli!K56+[1]Augustus!K56+[1]September!K56+[1]Oktober!K56+[1]November!K56+[1]December!K56</f>
        <v>40</v>
      </c>
    </row>
    <row r="12" spans="1:5" ht="15" thickBot="1" x14ac:dyDescent="0.35">
      <c r="A12" s="48" t="s">
        <v>11</v>
      </c>
      <c r="B12" s="49"/>
      <c r="D12" s="12">
        <f>[1]kas!L57+[1]Januari!L56+[1]Februari!L56+[1]Maart!L56+[1]April!L56+[1]Mei!L56+[1]Juni!L56+[1]Juli!L56+[1]Augustus!L56+[1]September!L56+[1]Oktober!L56+[1]November!L56+[1]December!L56</f>
        <v>112.5</v>
      </c>
    </row>
    <row r="13" spans="1:5" ht="15" thickBot="1" x14ac:dyDescent="0.35">
      <c r="A13" s="13" t="s">
        <v>12</v>
      </c>
      <c r="B13" s="14"/>
      <c r="D13" s="15">
        <f>SUM(D4:D12)</f>
        <v>4372.38</v>
      </c>
    </row>
    <row r="14" spans="1:5" ht="15" thickBot="1" x14ac:dyDescent="0.35"/>
    <row r="15" spans="1:5" ht="15" thickBot="1" x14ac:dyDescent="0.35">
      <c r="A15" s="44" t="s">
        <v>13</v>
      </c>
      <c r="B15" s="45"/>
      <c r="E15" s="16"/>
    </row>
    <row r="16" spans="1:5" x14ac:dyDescent="0.3">
      <c r="A16" s="17" t="s">
        <v>14</v>
      </c>
      <c r="B16" s="4"/>
      <c r="D16" s="18">
        <f>[1]kas!N57+[1]Januari!N56+[1]Februari!N56+[1]Maart!N56+[1]April!N56+[1]Mei!N56+[1]Juni!N56+[1]Juli!N56+[1]Augustus!N56+[1]September!N56+[1]Oktober!N56+[1]November!N56+[1]December!N56</f>
        <v>-1513.19</v>
      </c>
    </row>
    <row r="17" spans="1:4" x14ac:dyDescent="0.3">
      <c r="A17" s="6" t="s">
        <v>15</v>
      </c>
      <c r="B17" s="7"/>
      <c r="D17" s="9">
        <f>[1]kas!O57+[1]Januari!O56+[1]Februari!O56+[1]Maart!O56+[1]April!O56+[1]Mei!O56+[1]Juni!O56+[1]Juli!O56+[1]Augustus!O56+[1]September!O56+[1]Oktober!O56+[1]November!O56+[1]December!O56</f>
        <v>-232.95</v>
      </c>
    </row>
    <row r="18" spans="1:4" x14ac:dyDescent="0.3">
      <c r="A18" s="6" t="s">
        <v>16</v>
      </c>
      <c r="B18" s="7"/>
      <c r="D18" s="9">
        <f>[1]kas!P57+[1]Januari!P56+[1]Februari!P56+[1]Maart!P56+[1]April!P56+[1]Mei!P56+[1]Juni!P56+[1]Juli!P56+[1]Augustus!P56+[1]September!P56+[1]Oktober!P56+[1]November!P56+[1]December!P56</f>
        <v>-7.5</v>
      </c>
    </row>
    <row r="19" spans="1:4" x14ac:dyDescent="0.3">
      <c r="A19" s="6" t="s">
        <v>17</v>
      </c>
      <c r="B19" s="7"/>
      <c r="D19" s="9">
        <f>[1]kas!Q57+[1]Januari!Q56+[1]Februari!Q56+[1]Maart!Q56+[1]April!Q56+[1]Mei!Q56+[1]Juni!Q56+[1]Juli!Q56+[1]Augustus!Q56+[1]September!Q56+[1]Oktober!Q56+[1]November!Q56+[1]December!Q56</f>
        <v>-296.45</v>
      </c>
    </row>
    <row r="20" spans="1:4" x14ac:dyDescent="0.3">
      <c r="A20" s="6" t="s">
        <v>18</v>
      </c>
      <c r="B20" s="7"/>
      <c r="D20" s="9">
        <f>[1]kas!R57+[1]Januari!R56+[1]Februari!R56+[1]Maart!R56+[1]April!R56+[1]Mei!R56+[1]Juni!R56+[1]Juli!R56+[1]Augustus!R56+[1]September!R56+[1]Oktober!R56+[1]November!R56+[1]December!R56</f>
        <v>-152.78999999999996</v>
      </c>
    </row>
    <row r="21" spans="1:4" x14ac:dyDescent="0.3">
      <c r="A21" s="6" t="s">
        <v>19</v>
      </c>
      <c r="B21" s="7"/>
      <c r="D21" s="9">
        <f>[1]kas!S57+[1]Januari!S56+[1]Februari!S56+[1]Maart!S56+[1]April!S56+[1]Mei!S56+[1]Juni!S56+[1]Juli!S56+[1]Augustus!S56+[1]September!S56+[1]Oktober!S56+[1]November!S56+[1]December!S56</f>
        <v>0</v>
      </c>
    </row>
    <row r="22" spans="1:4" x14ac:dyDescent="0.3">
      <c r="A22" s="6" t="s">
        <v>20</v>
      </c>
      <c r="B22" s="7"/>
      <c r="D22" s="9">
        <f>[1]kas!T57+[1]Januari!T56+[1]Februari!T56+[1]Maart!T56+[1]April!T56+[1]Mei!T56+[1]Juni!T56+[1]Juli!T56+[1]Augustus!T56+[1]September!T56+[1]Oktober!T56+[1]November!T56+[1]December!T56</f>
        <v>-139.5</v>
      </c>
    </row>
    <row r="23" spans="1:4" ht="15" thickBot="1" x14ac:dyDescent="0.35">
      <c r="A23" s="10" t="s">
        <v>21</v>
      </c>
      <c r="B23" s="11"/>
      <c r="D23" s="12">
        <f>[1]kas!U57+[1]Januari!U56+[1]Februari!U56+[1]Maart!U56+[1]April!U56+[1]Mei!U56+[1]Juni!U56+[1]Juli!U56+[1]Augustus!U56+[1]September!U56+[1]Oktober!U56+[1]November!U56+[1]December!U56</f>
        <v>-259</v>
      </c>
    </row>
    <row r="24" spans="1:4" ht="15" thickBot="1" x14ac:dyDescent="0.35">
      <c r="A24" s="19" t="s">
        <v>22</v>
      </c>
      <c r="B24" s="20"/>
      <c r="D24" s="15">
        <f>SUM(D16:D23)</f>
        <v>-2601.38</v>
      </c>
    </row>
    <row r="25" spans="1:4" ht="15" thickBot="1" x14ac:dyDescent="0.35"/>
    <row r="26" spans="1:4" ht="15" thickBot="1" x14ac:dyDescent="0.35">
      <c r="A26" s="44" t="s">
        <v>23</v>
      </c>
      <c r="B26" s="45"/>
    </row>
    <row r="27" spans="1:4" x14ac:dyDescent="0.3">
      <c r="A27" s="17" t="s">
        <v>24</v>
      </c>
      <c r="B27" s="4"/>
      <c r="D27" s="18">
        <f>[1]kas!X57+[1]Januari!X56+[1]Februari!X56+[1]Maart!X56+[1]April!X56+[1]Mei!X56+[1]Juni!X56+[1]Juli!X56+[1]Augustus!X56+[1]September!X56+[1]Oktober!X56+[1]November!X56+[1]December!X56</f>
        <v>0</v>
      </c>
    </row>
    <row r="28" spans="1:4" x14ac:dyDescent="0.3">
      <c r="A28" s="6" t="s">
        <v>25</v>
      </c>
      <c r="B28" s="7"/>
      <c r="D28" s="9">
        <f>[1]kas!Y57+[1]Januari!Y56+[1]Februari!Y56+[1]Maart!Y56+[1]April!Y56+[1]Mei!Y56+[1]Juni!Y56+[1]Juli!Y56+[1]Augustus!Y56+[1]September!Y56+[1]Oktober!Y56+[1]November!Y56+[1]December!Y56</f>
        <v>-549.39</v>
      </c>
    </row>
    <row r="29" spans="1:4" ht="15" thickBot="1" x14ac:dyDescent="0.35">
      <c r="A29" s="10" t="s">
        <v>26</v>
      </c>
      <c r="B29" s="11"/>
      <c r="D29" s="12">
        <f>[1]kas!Z57+[1]Januari!Z56+[1]Februari!Z56+[1]Maart!Z56+[1]April!Z56+[1]Mei!Z56+[1]Juni!Z56+[1]Juli!Z56+[1]Augustus!Z56+[1]September!Z56+[1]Oktober!Z56+[1]November!Z56+[1]December!Z56</f>
        <v>-1071.8400000000001</v>
      </c>
    </row>
    <row r="30" spans="1:4" ht="15" thickBot="1" x14ac:dyDescent="0.35">
      <c r="A30" s="21" t="s">
        <v>27</v>
      </c>
      <c r="B30" s="14"/>
      <c r="D30" s="15">
        <f>SUM(D27:D29)</f>
        <v>-1621.23</v>
      </c>
    </row>
    <row r="31" spans="1:4" ht="15" thickBot="1" x14ac:dyDescent="0.35"/>
    <row r="32" spans="1:4" ht="15" thickBot="1" x14ac:dyDescent="0.35">
      <c r="A32" s="44" t="s">
        <v>28</v>
      </c>
      <c r="B32" s="45"/>
    </row>
    <row r="33" spans="1:4" x14ac:dyDescent="0.3">
      <c r="A33" s="17" t="s">
        <v>29</v>
      </c>
      <c r="B33" s="4"/>
      <c r="D33" s="18">
        <f>[1]kas!AC57+[1]Januari!AC56+[1]Februari!AC56+[1]Maart!AC56+[1]April!AC56+[1]Mei!AC56+[1]Juni!AC56+[1]Juli!AC56+[1]Augustus!AC56+[1]September!AC56+[1]Oktober!AC56+[1]November!AC56+[1]December!AC56</f>
        <v>31.25</v>
      </c>
    </row>
    <row r="34" spans="1:4" x14ac:dyDescent="0.3">
      <c r="A34" s="6" t="s">
        <v>30</v>
      </c>
      <c r="B34" s="7"/>
      <c r="D34" s="9">
        <f>[1]kas!AD57+[1]Januari!AD56+[1]Februari!AD56+[1]Maart!AD56+[1]April!AD56+[1]Mei!AD56+[1]Juni!AD56+[1]Juli!AD56+[1]Augustus!AD56+[1]September!AD56+[1]Oktober!AD56+[1]November!AD56+[1]December!AD56</f>
        <v>0</v>
      </c>
    </row>
    <row r="35" spans="1:4" x14ac:dyDescent="0.3">
      <c r="A35" s="6" t="s">
        <v>31</v>
      </c>
      <c r="B35" s="7"/>
      <c r="D35" s="9">
        <f>[1]kas!AE57+[1]Januari!AE56+[1]Februari!AE56+[1]Maart!AE56+[1]April!AE56+[1]Mei!AE56+[1]Juni!AE56+[1]Juli!AE56+[1]Augustus!AE56+[1]September!AE56+[1]Oktober!AE56+[1]November!AE56+[1]December!AE56</f>
        <v>0</v>
      </c>
    </row>
    <row r="36" spans="1:4" x14ac:dyDescent="0.3">
      <c r="A36" s="6" t="s">
        <v>32</v>
      </c>
      <c r="B36" s="7"/>
      <c r="D36" s="9">
        <f>[1]kas!AF57+[1]Januari!AF56+[1]Februari!AF56+[1]Maart!AF56+[1]April!AF56+[1]Mei!AF56+[1]Juni!AF56+[1]Juli!AF56+[1]Augustus!AF56+[1]September!AF56+[1]Oktober!AF56+[1]November!AF56+[1]December!AF56</f>
        <v>-50</v>
      </c>
    </row>
    <row r="37" spans="1:4" ht="15" thickBot="1" x14ac:dyDescent="0.35">
      <c r="A37" s="10" t="s">
        <v>33</v>
      </c>
      <c r="B37" s="11"/>
      <c r="D37" s="12">
        <f>[1]kas!AG57+[1]Januari!AG56+[1]Februari!AG56+[1]Maart!AG56+[1]April!AG56+[1]Mei!AG56+[1]Juni!AG56+[1]Juli!AG56+[1]Augustus!AG56+[1]September!AG56+[1]Oktober!AG56+[1]November!AG56+[1]December!AG56</f>
        <v>-351.09</v>
      </c>
    </row>
    <row r="38" spans="1:4" ht="15" thickBot="1" x14ac:dyDescent="0.35">
      <c r="A38" s="21" t="s">
        <v>34</v>
      </c>
      <c r="B38" s="14"/>
      <c r="D38" s="15">
        <f>SUM(D33:D37)</f>
        <v>-369.84</v>
      </c>
    </row>
    <row r="39" spans="1:4" ht="15" thickBot="1" x14ac:dyDescent="0.35"/>
    <row r="40" spans="1:4" ht="15" thickTop="1" x14ac:dyDescent="0.3">
      <c r="A40" s="22" t="s">
        <v>35</v>
      </c>
      <c r="B40" s="23"/>
      <c r="C40" s="23"/>
      <c r="D40" s="24">
        <f>D13</f>
        <v>4372.38</v>
      </c>
    </row>
    <row r="41" spans="1:4" x14ac:dyDescent="0.3">
      <c r="A41" s="25" t="s">
        <v>36</v>
      </c>
      <c r="B41" s="26"/>
      <c r="C41" s="27"/>
      <c r="D41" s="28">
        <f>D24+D30+D38</f>
        <v>-4592.4500000000007</v>
      </c>
    </row>
    <row r="42" spans="1:4" x14ac:dyDescent="0.3">
      <c r="A42" s="25" t="s">
        <v>37</v>
      </c>
      <c r="B42" s="27"/>
      <c r="C42" s="27"/>
      <c r="D42" s="29">
        <v>2.38</v>
      </c>
    </row>
    <row r="43" spans="1:4" ht="15" thickBot="1" x14ac:dyDescent="0.35">
      <c r="A43" s="30" t="s">
        <v>38</v>
      </c>
      <c r="B43" s="31"/>
      <c r="C43" s="31"/>
      <c r="D43" s="32">
        <f>D40+D41+D42</f>
        <v>-217.69000000000062</v>
      </c>
    </row>
    <row r="44" spans="1:4" ht="15" thickTop="1" x14ac:dyDescent="0.3"/>
    <row r="45" spans="1:4" ht="15" thickBot="1" x14ac:dyDescent="0.35">
      <c r="C45" s="33">
        <v>44197</v>
      </c>
      <c r="D45" s="33">
        <v>44561</v>
      </c>
    </row>
    <row r="46" spans="1:4" ht="15" thickTop="1" x14ac:dyDescent="0.3">
      <c r="A46" s="34" t="s">
        <v>39</v>
      </c>
      <c r="B46" s="23"/>
      <c r="C46" s="35">
        <v>2090.6799999999998</v>
      </c>
      <c r="D46" s="24">
        <f>[1]December!I1</f>
        <v>1730.6100000000006</v>
      </c>
    </row>
    <row r="47" spans="1:4" x14ac:dyDescent="0.3">
      <c r="A47" s="36" t="s">
        <v>40</v>
      </c>
      <c r="B47" s="27"/>
      <c r="C47" s="27">
        <v>23563.63</v>
      </c>
      <c r="D47" s="28">
        <v>23566.01</v>
      </c>
    </row>
    <row r="48" spans="1:4" x14ac:dyDescent="0.3">
      <c r="A48" s="36" t="s">
        <v>41</v>
      </c>
      <c r="B48" s="27"/>
      <c r="C48" s="37">
        <v>289.7</v>
      </c>
      <c r="D48" s="28">
        <f>[1]kas!I1</f>
        <v>429.7</v>
      </c>
    </row>
    <row r="49" spans="1:4" x14ac:dyDescent="0.3">
      <c r="A49" s="36"/>
      <c r="B49" s="27"/>
      <c r="C49" s="27"/>
      <c r="D49" s="28"/>
    </row>
    <row r="50" spans="1:4" ht="15" thickBot="1" x14ac:dyDescent="0.35">
      <c r="A50" s="38" t="s">
        <v>42</v>
      </c>
      <c r="B50" s="31"/>
      <c r="C50" s="39">
        <f>SUM(C46:C48)</f>
        <v>25944.010000000002</v>
      </c>
      <c r="D50" s="32">
        <f>D46+D47+D48</f>
        <v>25726.32</v>
      </c>
    </row>
    <row r="51" spans="1:4" ht="15" thickTop="1" x14ac:dyDescent="0.3">
      <c r="A51" s="40" t="s">
        <v>43</v>
      </c>
      <c r="D51" s="41">
        <f>SUM(D50-C50)</f>
        <v>-217.69000000000233</v>
      </c>
    </row>
  </sheetData>
  <mergeCells count="13">
    <mergeCell ref="A32:B32"/>
    <mergeCell ref="A9:B9"/>
    <mergeCell ref="A10:B10"/>
    <mergeCell ref="A11:B11"/>
    <mergeCell ref="A12:B12"/>
    <mergeCell ref="A15:B15"/>
    <mergeCell ref="A26:B26"/>
    <mergeCell ref="A8:B8"/>
    <mergeCell ref="A3:B3"/>
    <mergeCell ref="A4:B4"/>
    <mergeCell ref="A5:B5"/>
    <mergeCell ref="A6:B6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Steffie van Dijk</dc:creator>
  <cp:keywords/>
  <dc:description/>
  <cp:lastModifiedBy>Steffie van Dijk</cp:lastModifiedBy>
  <cp:revision/>
  <dcterms:created xsi:type="dcterms:W3CDTF">2022-02-15T19:26:58Z</dcterms:created>
  <dcterms:modified xsi:type="dcterms:W3CDTF">2022-04-28T18:11:32Z</dcterms:modified>
  <cp:category/>
  <cp:contentStatus/>
</cp:coreProperties>
</file>